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'!$4:$7</definedName>
  </definedNames>
  <calcPr fullCalcOnLoad="1"/>
</workbook>
</file>

<file path=xl/sharedStrings.xml><?xml version="1.0" encoding="utf-8"?>
<sst xmlns="http://schemas.openxmlformats.org/spreadsheetml/2006/main" count="42" uniqueCount="39">
  <si>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</si>
  <si>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</si>
  <si>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</si>
  <si>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</si>
  <si>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</si>
  <si>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</si>
  <si>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</si>
  <si>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</si>
  <si>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Almina Trading SRL Tgv.</t>
  </si>
  <si>
    <t>Promed System SRL Tgv</t>
  </si>
  <si>
    <t>Biomedica SRL Tgv</t>
  </si>
  <si>
    <t>Diamed SRL Pucioasa</t>
  </si>
  <si>
    <t>Euda Medical SRL Moreni</t>
  </si>
  <si>
    <t>SCM C.Davila Tgv</t>
  </si>
  <si>
    <t>Eurotop Medical Center SRL Tgv</t>
  </si>
  <si>
    <t>SCM dr Vasilescu Moreni</t>
  </si>
  <si>
    <t>Director ex.al Directiei economice</t>
  </si>
  <si>
    <t>Medalex SRL Gaesti</t>
  </si>
  <si>
    <t>Intocmit</t>
  </si>
  <si>
    <t>ec Briceag C.tin</t>
  </si>
  <si>
    <t xml:space="preserve">            </t>
  </si>
  <si>
    <t>Criteriul de calitate(50%)</t>
  </si>
  <si>
    <t xml:space="preserve">Total suma contractata  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</si>
  <si>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</si>
  <si>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</si>
  <si>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</si>
  <si>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</si>
  <si>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</si>
  <si>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</si>
  <si>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Ciprosyl Med SRL Titu</t>
  </si>
  <si>
    <t>CMI dr.Cosmiuc L.Tgv</t>
  </si>
  <si>
    <t>ec Niculina Sandu</t>
  </si>
  <si>
    <t>ec Georgeta Ionita</t>
  </si>
  <si>
    <t>ec Adriana Nistor</t>
  </si>
  <si>
    <t>Sef Serv.Decontare serv.medicale</t>
  </si>
  <si>
    <r>
      <t>Lista furnizorilor de analize medicale de laborator din jud.Dambovita si sumele repartizate pentru tr.IV</t>
    </r>
    <r>
      <rPr>
        <sz val="10"/>
        <rFont val="Times New Roman"/>
        <family val="1"/>
      </rPr>
      <t xml:space="preserve"> 2016,utilizand criteriile din anexa 19 la Ordinul MS/CNAS nr.763/377/2016,in conformitate cu adresele CNAS nr.P 7590/09.09.2016 si P 7655/13.09.2016</t>
    </r>
  </si>
  <si>
    <t>Nota:-la Amadis SRL Moreni,s-a diminuat cu 6,85(de la 349,86 la 343,01) nr.puncte la criteriul 1,urmare suspendarii contractului de munca  a ch.sp.R.Raluca(-11,43 pct.)si intrarii in ctr.a as.G.Gerea(4,58 pct)</t>
  </si>
  <si>
    <t xml:space="preserve">          -la SCM C.Davila s-a majorat cu 5 (de la 795,17 la 800,17)nr.puncte la criteriul 1,urmare incadrarii ca si ch.princ.a d.nei Anca Moga</t>
  </si>
  <si>
    <t>06.10.2016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</si>
</sst>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00"/>
    <numFmt numFmtId="175" formatCode="0.000"/>
    <numFmt numFmtId="176" formatCode="#,##0.0000"/>
    <numFmt numFmtId="177" formatCode="0.0000"/>
    <numFmt numFmtId="178" formatCode="0.000000"/>
    <numFmt numFmtId="179" formatCode="#,##0.000"/>
    <numFmt numFmtId="180" formatCode="0.00000"/>
    <numFmt numFmtId="181" formatCode="#,##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horizontal="right"/>
    </xf>
    <xf numFmtId="4" fontId="1" fillId="36" borderId="12" xfId="0" applyNumberFormat="1" applyFont="1" applyFill="1" applyBorder="1" applyAlignment="1">
      <alignment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1" fillId="0" borderId="13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6" xfId="0" applyNumberFormat="1" applyFont="1" applyFill="1" applyBorder="1" applyAlignment="1">
      <alignment horizontal="center" vertical="justify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6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0" fillId="0" borderId="15" xfId="0" applyNumberFormat="1" applyFill="1" applyBorder="1" applyAlignment="1">
      <alignment horizontal="center" vertical="top" wrapText="1"/>
    </xf>
    <xf numFmtId="1" fontId="0" fillId="0" borderId="16" xfId="0" applyNumberFormat="1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vertic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K48"/>
  <sheetViews>
    <sheetView showGridLines="0" tabSelected="1" zoomScalePageLayoutView="0" workbookViewId="0" topLeftCell="A1">
      <selection activeCell="L28" sqref="L28"/>
    </sheetView>
  </sheetViews>
  <sheetFormatPr defaultColWidth="9.140625" defaultRowHeight="12.75"/>
  <cols>
    <col min="1" max="1" width="35.140625" style="1" customWidth="1"/>
    <col min="2" max="2" width="10.28125" style="7" customWidth="1"/>
    <col min="3" max="3" width="8.7109375" style="7" customWidth="1"/>
    <col min="4" max="4" width="10.421875" style="7" customWidth="1"/>
    <col min="5" max="5" width="9.421875" style="3" customWidth="1"/>
    <col min="6" max="7" width="9.00390625" style="3" customWidth="1"/>
    <col min="8" max="8" width="12.7109375" style="3" customWidth="1"/>
    <col min="9" max="16384" width="9.140625" style="1" customWidth="1"/>
  </cols>
  <sheetData>
    <row r="1" spans="1:8" ht="12.75">
      <c r="A1" s="42" t="s">
        <v>35</v>
      </c>
      <c r="B1" s="43"/>
      <c r="C1" s="43"/>
      <c r="D1" s="43"/>
      <c r="E1" s="43"/>
      <c r="F1" s="43"/>
      <c r="G1" s="43"/>
      <c r="H1" s="43"/>
    </row>
    <row r="2" spans="1:11" ht="12.75" customHeight="1">
      <c r="A2" s="43"/>
      <c r="B2" s="43"/>
      <c r="C2" s="43"/>
      <c r="D2" s="43"/>
      <c r="E2" s="43"/>
      <c r="F2" s="43"/>
      <c r="G2" s="43"/>
      <c r="H2" s="43"/>
      <c r="I2" s="31"/>
      <c r="J2" s="31"/>
      <c r="K2" s="31"/>
    </row>
    <row r="3" spans="1:8" ht="12.75">
      <c r="A3" s="42"/>
      <c r="B3" s="43"/>
      <c r="C3" s="43"/>
      <c r="D3" s="43"/>
      <c r="E3" s="43"/>
      <c r="F3" s="43"/>
      <c r="G3" s="43"/>
      <c r="H3" s="43"/>
    </row>
    <row r="4" spans="1:8" s="12" customFormat="1" ht="18.75" customHeight="1">
      <c r="A4" s="44" t="s">
        <v>0</v>
      </c>
      <c r="B4" s="51" t="s">
        <v>22</v>
      </c>
      <c r="C4" s="47">
        <v>1</v>
      </c>
      <c r="D4" s="48"/>
      <c r="E4" s="47">
        <v>2</v>
      </c>
      <c r="F4" s="53"/>
      <c r="G4" s="53"/>
      <c r="H4" s="54"/>
    </row>
    <row r="5" spans="1:8" s="12" customFormat="1" ht="31.5" customHeight="1">
      <c r="A5" s="45"/>
      <c r="B5" s="52"/>
      <c r="C5" s="49" t="s">
        <v>23</v>
      </c>
      <c r="D5" s="50"/>
      <c r="E5" s="49" t="s">
        <v>21</v>
      </c>
      <c r="F5" s="55"/>
      <c r="G5" s="55"/>
      <c r="H5" s="56"/>
    </row>
    <row r="6" spans="1:8" s="30" customFormat="1" ht="21" customHeight="1">
      <c r="A6" s="45"/>
      <c r="B6" s="24"/>
      <c r="C6" s="25"/>
      <c r="D6" s="26">
        <v>0.5</v>
      </c>
      <c r="E6" s="25"/>
      <c r="F6" s="27">
        <v>0.25</v>
      </c>
      <c r="G6" s="28"/>
      <c r="H6" s="29">
        <v>0.25</v>
      </c>
    </row>
    <row r="7" spans="1:8" s="12" customFormat="1" ht="12.75">
      <c r="A7" s="46"/>
      <c r="B7" s="17">
        <v>741190</v>
      </c>
      <c r="C7" s="13" t="s">
        <v>2</v>
      </c>
      <c r="D7" s="13" t="s">
        <v>4</v>
      </c>
      <c r="E7" s="13" t="s">
        <v>1</v>
      </c>
      <c r="F7" s="13" t="s">
        <v>4</v>
      </c>
      <c r="G7" s="15" t="s">
        <v>1</v>
      </c>
      <c r="H7" s="15" t="s">
        <v>4</v>
      </c>
    </row>
    <row r="8" spans="1:8" s="12" customFormat="1" ht="12.75" customHeight="1">
      <c r="A8" s="14"/>
      <c r="B8" s="16"/>
      <c r="C8" s="13"/>
      <c r="D8" s="13"/>
      <c r="E8" s="57" t="s">
        <v>26</v>
      </c>
      <c r="F8" s="58"/>
      <c r="G8" s="34" t="s">
        <v>27</v>
      </c>
      <c r="H8" s="35"/>
    </row>
    <row r="9" spans="1:8" s="23" customFormat="1" ht="15" customHeight="1">
      <c r="A9" s="21"/>
      <c r="B9" s="16"/>
      <c r="C9" s="22"/>
      <c r="D9" s="22">
        <f>B7*D6</f>
        <v>370595</v>
      </c>
      <c r="E9" s="36">
        <f>F6*B7</f>
        <v>185297.5</v>
      </c>
      <c r="F9" s="37"/>
      <c r="G9" s="38">
        <f>H6*B7</f>
        <v>185297.5</v>
      </c>
      <c r="H9" s="39"/>
    </row>
    <row r="10" spans="1:8" ht="12.75">
      <c r="A10" s="2" t="s">
        <v>28</v>
      </c>
      <c r="B10" s="19">
        <f aca="true" t="shared" si="0" ref="B10:B22">D10+F10+H10</f>
        <v>118762.78528540002</v>
      </c>
      <c r="C10" s="5">
        <v>1801.4</v>
      </c>
      <c r="D10" s="18">
        <f aca="true" t="shared" si="1" ref="D10:D22">C10*$D$24</f>
        <v>81191.00928540001</v>
      </c>
      <c r="E10" s="10">
        <v>144</v>
      </c>
      <c r="F10" s="20">
        <f aca="true" t="shared" si="2" ref="F10:F22">ROUND($E$24*E10,2)</f>
        <v>18465.63</v>
      </c>
      <c r="G10" s="32">
        <v>595</v>
      </c>
      <c r="H10" s="20">
        <f aca="true" t="shared" si="3" ref="H10:H22">ROUND($G$24*G10,3)</f>
        <v>19106.146</v>
      </c>
    </row>
    <row r="11" spans="1:8" ht="12.75">
      <c r="A11" s="2" t="s">
        <v>13</v>
      </c>
      <c r="B11" s="19">
        <f t="shared" si="0"/>
        <v>64167.71488037</v>
      </c>
      <c r="C11" s="5">
        <v>800.17</v>
      </c>
      <c r="D11" s="18">
        <f t="shared" si="1"/>
        <v>36064.51088037</v>
      </c>
      <c r="E11" s="10">
        <v>124</v>
      </c>
      <c r="F11" s="20">
        <f t="shared" si="2"/>
        <v>15900.96</v>
      </c>
      <c r="G11" s="32">
        <v>380</v>
      </c>
      <c r="H11" s="20">
        <f t="shared" si="3"/>
        <v>12202.244</v>
      </c>
    </row>
    <row r="12" spans="1:8" ht="14.25" customHeight="1">
      <c r="A12" s="2" t="s">
        <v>8</v>
      </c>
      <c r="B12" s="19">
        <f t="shared" si="0"/>
        <v>59402.01285465</v>
      </c>
      <c r="C12" s="5">
        <v>765.65</v>
      </c>
      <c r="D12" s="18">
        <f t="shared" si="1"/>
        <v>34508.65785465</v>
      </c>
      <c r="E12" s="10">
        <v>118</v>
      </c>
      <c r="F12" s="20">
        <f t="shared" si="2"/>
        <v>15131.56</v>
      </c>
      <c r="G12" s="32">
        <v>304</v>
      </c>
      <c r="H12" s="20">
        <f t="shared" si="3"/>
        <v>9761.795</v>
      </c>
    </row>
    <row r="13" spans="1:8" ht="12.75">
      <c r="A13" s="2" t="s">
        <v>10</v>
      </c>
      <c r="B13" s="19">
        <f t="shared" si="0"/>
        <v>87096.47397658</v>
      </c>
      <c r="C13" s="5">
        <v>1009.78</v>
      </c>
      <c r="D13" s="18">
        <f t="shared" si="1"/>
        <v>45511.85597658</v>
      </c>
      <c r="E13" s="10">
        <v>149</v>
      </c>
      <c r="F13" s="20">
        <f t="shared" si="2"/>
        <v>19106.8</v>
      </c>
      <c r="G13" s="32">
        <v>700</v>
      </c>
      <c r="H13" s="20">
        <f t="shared" si="3"/>
        <v>22477.818</v>
      </c>
    </row>
    <row r="14" spans="1:8" ht="12.75">
      <c r="A14" s="2" t="s">
        <v>9</v>
      </c>
      <c r="B14" s="19">
        <f t="shared" si="0"/>
        <v>54918.8226075</v>
      </c>
      <c r="C14" s="5">
        <v>657.5</v>
      </c>
      <c r="D14" s="18">
        <f t="shared" si="1"/>
        <v>29634.2226075</v>
      </c>
      <c r="E14" s="10">
        <v>90</v>
      </c>
      <c r="F14" s="20">
        <f t="shared" si="2"/>
        <v>11541.02</v>
      </c>
      <c r="G14" s="32">
        <v>428</v>
      </c>
      <c r="H14" s="20">
        <f t="shared" si="3"/>
        <v>13743.58</v>
      </c>
    </row>
    <row r="15" spans="1:8" ht="12.75">
      <c r="A15" s="2" t="s">
        <v>15</v>
      </c>
      <c r="B15" s="19">
        <f t="shared" si="0"/>
        <v>76782.2722334</v>
      </c>
      <c r="C15" s="5">
        <v>669.4</v>
      </c>
      <c r="D15" s="18">
        <f t="shared" si="1"/>
        <v>30170.568233399998</v>
      </c>
      <c r="E15" s="10">
        <v>141</v>
      </c>
      <c r="F15" s="20">
        <f t="shared" si="2"/>
        <v>18080.93</v>
      </c>
      <c r="G15" s="32">
        <v>888.5</v>
      </c>
      <c r="H15" s="20">
        <f t="shared" si="3"/>
        <v>28530.774</v>
      </c>
    </row>
    <row r="16" spans="1:8" ht="12.75">
      <c r="A16" s="2" t="s">
        <v>11</v>
      </c>
      <c r="B16" s="19">
        <f t="shared" si="0"/>
        <v>41093.58431674</v>
      </c>
      <c r="C16" s="5">
        <v>396.34</v>
      </c>
      <c r="D16" s="18">
        <f t="shared" si="1"/>
        <v>17863.46431674</v>
      </c>
      <c r="E16" s="10">
        <v>87</v>
      </c>
      <c r="F16" s="20">
        <f t="shared" si="2"/>
        <v>11156.32</v>
      </c>
      <c r="G16" s="32">
        <v>376</v>
      </c>
      <c r="H16" s="20">
        <f t="shared" si="3"/>
        <v>12073.8</v>
      </c>
    </row>
    <row r="17" spans="1:8" ht="12.75">
      <c r="A17" s="2" t="s">
        <v>17</v>
      </c>
      <c r="B17" s="19">
        <f t="shared" si="0"/>
        <v>37803.86591172</v>
      </c>
      <c r="C17" s="5">
        <v>360.52</v>
      </c>
      <c r="D17" s="18">
        <f t="shared" si="1"/>
        <v>16249.018911719999</v>
      </c>
      <c r="E17" s="10">
        <v>113</v>
      </c>
      <c r="F17" s="20">
        <f t="shared" si="2"/>
        <v>14490.39</v>
      </c>
      <c r="G17" s="32">
        <v>220</v>
      </c>
      <c r="H17" s="20">
        <f t="shared" si="3"/>
        <v>7064.457</v>
      </c>
    </row>
    <row r="18" spans="1:8" ht="12.75">
      <c r="A18" s="2" t="s">
        <v>12</v>
      </c>
      <c r="B18" s="19">
        <f t="shared" si="0"/>
        <v>53819.55084432001</v>
      </c>
      <c r="C18" s="5">
        <v>497.12</v>
      </c>
      <c r="D18" s="18">
        <f t="shared" si="1"/>
        <v>22405.72584432</v>
      </c>
      <c r="E18" s="10">
        <v>109</v>
      </c>
      <c r="F18" s="20">
        <f t="shared" si="2"/>
        <v>13977.46</v>
      </c>
      <c r="G18" s="32">
        <v>543</v>
      </c>
      <c r="H18" s="20">
        <f t="shared" si="3"/>
        <v>17436.365</v>
      </c>
    </row>
    <row r="19" spans="1:8" ht="12.75">
      <c r="A19" s="2" t="s">
        <v>7</v>
      </c>
      <c r="B19" s="19">
        <f t="shared" si="0"/>
        <v>42668.13963361</v>
      </c>
      <c r="C19" s="5">
        <v>343.01</v>
      </c>
      <c r="D19" s="18">
        <f t="shared" si="1"/>
        <v>15459.82463361</v>
      </c>
      <c r="E19" s="10">
        <v>104</v>
      </c>
      <c r="F19" s="20">
        <f t="shared" si="2"/>
        <v>13336.29</v>
      </c>
      <c r="G19" s="32">
        <v>432</v>
      </c>
      <c r="H19" s="20">
        <f t="shared" si="3"/>
        <v>13872.025</v>
      </c>
    </row>
    <row r="20" spans="1:8" ht="12.75">
      <c r="A20" s="2" t="s">
        <v>30</v>
      </c>
      <c r="B20" s="19">
        <f t="shared" si="0"/>
        <v>37342.1051621</v>
      </c>
      <c r="C20" s="5">
        <v>296.1</v>
      </c>
      <c r="D20" s="18">
        <f t="shared" si="1"/>
        <v>13345.5411621</v>
      </c>
      <c r="E20" s="10">
        <v>107</v>
      </c>
      <c r="F20" s="20">
        <f t="shared" si="2"/>
        <v>13720.99</v>
      </c>
      <c r="G20" s="32">
        <v>320</v>
      </c>
      <c r="H20" s="20">
        <f t="shared" si="3"/>
        <v>10275.574</v>
      </c>
    </row>
    <row r="21" spans="1:8" ht="12.75">
      <c r="A21" s="2" t="s">
        <v>14</v>
      </c>
      <c r="B21" s="19">
        <f t="shared" si="0"/>
        <v>39759.69554832</v>
      </c>
      <c r="C21" s="5">
        <v>361.12</v>
      </c>
      <c r="D21" s="18">
        <f t="shared" si="1"/>
        <v>16276.06154832</v>
      </c>
      <c r="E21" s="10">
        <v>103</v>
      </c>
      <c r="F21" s="20">
        <f t="shared" si="2"/>
        <v>13208.06</v>
      </c>
      <c r="G21" s="32">
        <v>320</v>
      </c>
      <c r="H21" s="20">
        <f t="shared" si="3"/>
        <v>10275.574</v>
      </c>
    </row>
    <row r="22" spans="1:8" ht="12.75">
      <c r="A22" s="2" t="s">
        <v>29</v>
      </c>
      <c r="B22" s="19">
        <f t="shared" si="0"/>
        <v>27572.96397535</v>
      </c>
      <c r="C22" s="5">
        <v>264.35</v>
      </c>
      <c r="D22" s="18">
        <f t="shared" si="1"/>
        <v>11914.534975350001</v>
      </c>
      <c r="E22" s="10">
        <v>56</v>
      </c>
      <c r="F22" s="20">
        <f t="shared" si="2"/>
        <v>7181.08</v>
      </c>
      <c r="G22" s="32">
        <v>264</v>
      </c>
      <c r="H22" s="20">
        <f t="shared" si="3"/>
        <v>8477.349</v>
      </c>
    </row>
    <row r="23" spans="1:8" ht="12.75">
      <c r="A23" s="11" t="s">
        <v>5</v>
      </c>
      <c r="B23" s="8">
        <f>SUM(B10:B22)</f>
        <v>741189.98723006</v>
      </c>
      <c r="C23" s="8">
        <f aca="true" t="shared" si="4" ref="C23:H23">SUM(C10:C22)</f>
        <v>8222.460000000001</v>
      </c>
      <c r="D23" s="8">
        <f t="shared" si="4"/>
        <v>370594.9962300601</v>
      </c>
      <c r="E23" s="8">
        <f t="shared" si="4"/>
        <v>1445</v>
      </c>
      <c r="F23" s="8">
        <f t="shared" si="4"/>
        <v>185297.49</v>
      </c>
      <c r="G23" s="8">
        <f t="shared" si="4"/>
        <v>5770.5</v>
      </c>
      <c r="H23" s="8">
        <f t="shared" si="4"/>
        <v>185297.50099999996</v>
      </c>
    </row>
    <row r="24" spans="1:8" ht="12.75">
      <c r="A24" s="2" t="s">
        <v>3</v>
      </c>
      <c r="B24" s="6"/>
      <c r="C24" s="9"/>
      <c r="D24" s="9">
        <f>ROUND(D9/C23,6)</f>
        <v>45.071061</v>
      </c>
      <c r="E24" s="4">
        <f>ROUND(B7*25%/E23,6)</f>
        <v>128.233564</v>
      </c>
      <c r="F24" s="4"/>
      <c r="G24" s="4">
        <f>ROUND(B7*25%/G23,6)</f>
        <v>32.111169</v>
      </c>
      <c r="H24" s="4"/>
    </row>
    <row r="25" spans="5:8" ht="12.75">
      <c r="E25" s="7"/>
      <c r="F25" s="7"/>
      <c r="H25" s="7"/>
    </row>
    <row r="26" spans="1:8" ht="12.75">
      <c r="A26" s="40" t="s">
        <v>36</v>
      </c>
      <c r="B26" s="41"/>
      <c r="C26" s="41"/>
      <c r="D26" s="41"/>
      <c r="E26" s="41"/>
      <c r="F26" s="41"/>
      <c r="G26" s="41"/>
      <c r="H26" s="41"/>
    </row>
    <row r="27" spans="1:8" ht="12.75">
      <c r="A27" s="41"/>
      <c r="B27" s="41"/>
      <c r="C27" s="41"/>
      <c r="D27" s="41"/>
      <c r="E27" s="41"/>
      <c r="F27" s="41"/>
      <c r="G27" s="41"/>
      <c r="H27" s="41"/>
    </row>
    <row r="28" spans="1:8" ht="12.75">
      <c r="A28" s="59" t="s">
        <v>37</v>
      </c>
      <c r="B28" s="41"/>
      <c r="C28" s="41"/>
      <c r="D28" s="41"/>
      <c r="E28" s="41"/>
      <c r="F28" s="41"/>
      <c r="G28" s="41"/>
      <c r="H28" s="41"/>
    </row>
    <row r="29" spans="1:8" ht="12.75">
      <c r="A29" s="33"/>
      <c r="B29" s="33"/>
      <c r="C29" s="33"/>
      <c r="D29" s="33"/>
      <c r="E29" s="33"/>
      <c r="F29" s="33"/>
      <c r="G29" s="33"/>
      <c r="H29" s="33"/>
    </row>
    <row r="30" spans="1:8" ht="12.75">
      <c r="A30" s="1" t="s">
        <v>6</v>
      </c>
      <c r="B30" s="1" t="s">
        <v>16</v>
      </c>
      <c r="C30" s="1"/>
      <c r="D30" s="1"/>
      <c r="E30" s="1" t="s">
        <v>24</v>
      </c>
      <c r="F30" s="1"/>
      <c r="G30" s="1"/>
      <c r="H30" s="1"/>
    </row>
    <row r="31" spans="1:8" ht="12.75">
      <c r="A31" s="1" t="s">
        <v>31</v>
      </c>
      <c r="B31" s="1" t="s">
        <v>33</v>
      </c>
      <c r="C31" s="1"/>
      <c r="D31" s="1"/>
      <c r="E31" s="1" t="s">
        <v>25</v>
      </c>
      <c r="F31" s="1"/>
      <c r="G31" s="1"/>
      <c r="H31" s="1"/>
    </row>
    <row r="33" spans="1:8" ht="12.75">
      <c r="A33" s="3"/>
      <c r="B33" s="3"/>
      <c r="C33" s="3"/>
      <c r="D33" s="3"/>
      <c r="E33" s="1"/>
      <c r="F33" s="1"/>
      <c r="G33" s="1"/>
      <c r="H33" s="1"/>
    </row>
    <row r="34" spans="1:8" ht="12.75">
      <c r="A34" s="3" t="s">
        <v>34</v>
      </c>
      <c r="B34" s="3" t="s">
        <v>18</v>
      </c>
      <c r="C34" s="3"/>
      <c r="D34" s="3"/>
      <c r="E34" s="1" t="s">
        <v>38</v>
      </c>
      <c r="F34" s="1"/>
      <c r="G34" s="1"/>
      <c r="H34" s="1"/>
    </row>
    <row r="35" spans="1:8" ht="12.75">
      <c r="A35" s="3" t="s">
        <v>32</v>
      </c>
      <c r="B35" s="3" t="s">
        <v>19</v>
      </c>
      <c r="C35" s="3"/>
      <c r="D35" s="3"/>
      <c r="E35" s="1"/>
      <c r="F35" s="1"/>
      <c r="G35" s="1"/>
      <c r="H35" s="1"/>
    </row>
    <row r="36" spans="1:8" ht="12.75">
      <c r="A36" s="3" t="s">
        <v>20</v>
      </c>
      <c r="B36" s="3"/>
      <c r="C36" s="3"/>
      <c r="D36" s="3"/>
      <c r="E36" s="1"/>
      <c r="F36" s="1"/>
      <c r="G36" s="1"/>
      <c r="H36" s="1"/>
    </row>
    <row r="37" spans="1:8" ht="12.75">
      <c r="A37" s="3"/>
      <c r="B37" s="3"/>
      <c r="C37" s="3"/>
      <c r="D37" s="3"/>
      <c r="E37" s="1"/>
      <c r="F37" s="1"/>
      <c r="G37" s="1"/>
      <c r="H37" s="1"/>
    </row>
    <row r="38" spans="1:8" ht="12.75">
      <c r="A38" s="3"/>
      <c r="B38" s="3"/>
      <c r="C38" s="3"/>
      <c r="D38" s="3"/>
      <c r="E38" s="1"/>
      <c r="F38" s="1"/>
      <c r="G38" s="1"/>
      <c r="H38" s="1"/>
    </row>
    <row r="39" spans="1:8" ht="12.75">
      <c r="A39" s="3"/>
      <c r="B39" s="3"/>
      <c r="C39" s="3"/>
      <c r="D39" s="3"/>
      <c r="E39" s="1"/>
      <c r="F39" s="1"/>
      <c r="G39" s="1"/>
      <c r="H39" s="1"/>
    </row>
    <row r="40" spans="1:8" ht="12.75">
      <c r="A40" s="3"/>
      <c r="B40" s="3"/>
      <c r="C40" s="3"/>
      <c r="D40" s="3"/>
      <c r="E40" s="1"/>
      <c r="F40" s="1"/>
      <c r="G40" s="1"/>
      <c r="H40" s="1"/>
    </row>
    <row r="41" spans="1:8" ht="12.75">
      <c r="A41" s="3"/>
      <c r="B41" s="3"/>
      <c r="C41" s="3"/>
      <c r="D41" s="3"/>
      <c r="E41" s="1"/>
      <c r="F41" s="1"/>
      <c r="G41" s="1"/>
      <c r="H41" s="1"/>
    </row>
    <row r="42" spans="1:8" ht="12.75">
      <c r="A42" s="3"/>
      <c r="B42" s="3"/>
      <c r="C42" s="3"/>
      <c r="D42" s="3"/>
      <c r="E42" s="1"/>
      <c r="F42" s="1"/>
      <c r="G42" s="1"/>
      <c r="H42" s="1"/>
    </row>
    <row r="43" spans="1:8" ht="12.75">
      <c r="A43" s="3"/>
      <c r="B43" s="3"/>
      <c r="C43" s="3"/>
      <c r="D43" s="3"/>
      <c r="E43" s="1"/>
      <c r="F43" s="1"/>
      <c r="G43" s="1"/>
      <c r="H43" s="1"/>
    </row>
    <row r="44" spans="1:8" ht="12.75">
      <c r="A44" s="3"/>
      <c r="B44" s="3"/>
      <c r="C44" s="3"/>
      <c r="D44" s="3"/>
      <c r="E44" s="1"/>
      <c r="F44" s="1"/>
      <c r="G44" s="1"/>
      <c r="H44" s="1"/>
    </row>
    <row r="45" spans="1:8" ht="12.75">
      <c r="A45" s="3"/>
      <c r="B45" s="3"/>
      <c r="C45" s="3"/>
      <c r="D45" s="3"/>
      <c r="E45" s="1"/>
      <c r="F45" s="1"/>
      <c r="G45" s="1"/>
      <c r="H45" s="1"/>
    </row>
    <row r="46" spans="1:8" ht="12.75">
      <c r="A46" s="3"/>
      <c r="B46" s="3"/>
      <c r="C46" s="3"/>
      <c r="D46" s="3"/>
      <c r="E46" s="1"/>
      <c r="F46" s="1"/>
      <c r="G46" s="1"/>
      <c r="H46" s="1"/>
    </row>
    <row r="47" spans="1:8" ht="12.75">
      <c r="A47" s="3"/>
      <c r="B47" s="3"/>
      <c r="C47" s="3"/>
      <c r="D47" s="3"/>
      <c r="E47" s="1"/>
      <c r="F47" s="1"/>
      <c r="G47" s="1"/>
      <c r="H47" s="1"/>
    </row>
    <row r="48" spans="1:8" ht="12.75">
      <c r="A48" s="3"/>
      <c r="B48" s="3"/>
      <c r="C48" s="3"/>
      <c r="D48" s="3"/>
      <c r="E48" s="1"/>
      <c r="F48" s="1"/>
      <c r="G48" s="1"/>
      <c r="H48" s="1"/>
    </row>
  </sheetData>
  <sheetProtection/>
  <mergeCells count="14">
    <mergeCell ref="E4:H4"/>
    <mergeCell ref="E5:H5"/>
    <mergeCell ref="E8:F8"/>
    <mergeCell ref="A28:H28"/>
    <mergeCell ref="G8:H8"/>
    <mergeCell ref="E9:F9"/>
    <mergeCell ref="G9:H9"/>
    <mergeCell ref="A26:H27"/>
    <mergeCell ref="A1:H2"/>
    <mergeCell ref="A3:H3"/>
    <mergeCell ref="A4:A7"/>
    <mergeCell ref="C4:D4"/>
    <mergeCell ref="C5:D5"/>
    <mergeCell ref="B4:B5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2016-09-22T05:29:09Z</cp:lastPrinted>
  <dcterms:created xsi:type="dcterms:W3CDTF">2003-01-21T08:22:40Z</dcterms:created>
  <dcterms:modified xsi:type="dcterms:W3CDTF">2016-10-06T06:32:22Z</dcterms:modified>
  <cp:category/>
  <cp:version/>
  <cp:contentType/>
  <cp:contentStatus/>
</cp:coreProperties>
</file>